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akhtinaov\AppData\Roaming\1C\1cv8\2c3326db-3e49-4e34-bed0-d616770e5e2d\6958f212-6f53-482d-91fc-71fe6e0fc0d2\App\O\"/>
    </mc:Choice>
  </mc:AlternateContent>
  <xr:revisionPtr revIDLastSave="0" documentId="13_ncr:1_{5A2D6C16-0601-461B-A80D-663B23E6CDA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Лист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3" i="1" l="1"/>
  <c r="E12" i="1"/>
  <c r="E26" i="1"/>
  <c r="E5" i="1"/>
  <c r="E45" i="1"/>
  <c r="E44" i="1"/>
  <c r="E34" i="1"/>
  <c r="E32" i="1"/>
  <c r="E31" i="1"/>
  <c r="E30" i="1"/>
  <c r="E8" i="1"/>
  <c r="E29" i="1"/>
  <c r="E13" i="1"/>
  <c r="E11" i="1"/>
  <c r="E10" i="1"/>
  <c r="E9" i="1"/>
  <c r="E22" i="1"/>
  <c r="E21" i="1"/>
</calcChain>
</file>

<file path=xl/sharedStrings.xml><?xml version="1.0" encoding="utf-8"?>
<sst xmlns="http://schemas.openxmlformats.org/spreadsheetml/2006/main" count="117" uniqueCount="51">
  <si>
    <t>№</t>
  </si>
  <si>
    <t>Наименование</t>
  </si>
  <si>
    <t>Ед. изм</t>
  </si>
  <si>
    <t>Объем</t>
  </si>
  <si>
    <t>Примечания</t>
  </si>
  <si>
    <t>м3</t>
  </si>
  <si>
    <t>Состав работ:
Изготовление деталей;
Армирование;
Монтаж опалубки;
Укладка греющего кабеля;
Бетонирование;
Уход за бетоном (прогрев);
Демонтаж опалубки.</t>
  </si>
  <si>
    <t>Устройство монолитных Ж/б стен для крепления кронштейнов на отметке +5,700 h=400 мм, t=200 мм.</t>
  </si>
  <si>
    <t>Устройство монолитных Ж/б плит на отметке +5,300 t=220 мм</t>
  </si>
  <si>
    <t>Наименование работ</t>
  </si>
  <si>
    <t>Ед. изм.</t>
  </si>
  <si>
    <t>Примечание</t>
  </si>
  <si>
    <t>Укладка утеплителя "Пеноплэкс" s=200 мм</t>
  </si>
  <si>
    <t>Устройство подготовки из бетона h=100 мм</t>
  </si>
  <si>
    <t>Заполнение полости цементно-песчаным раствором М100</t>
  </si>
  <si>
    <t>Нанесение полимерно-битумной мастики "Техномаст" в 2 слоя</t>
  </si>
  <si>
    <t>м2</t>
  </si>
  <si>
    <t>89 м2</t>
  </si>
  <si>
    <t>116,64 м2</t>
  </si>
  <si>
    <t>Устройство монолитной фундаментной плиты из армированного бетона В25</t>
  </si>
  <si>
    <t>105,9 м2</t>
  </si>
  <si>
    <t>106,2 м.п.</t>
  </si>
  <si>
    <t>Устройство стен для крепления кронштейнов (козырьки) 1 секция (КЖ2.1-2 лист 86)</t>
  </si>
  <si>
    <t>ед. изм</t>
  </si>
  <si>
    <t>ВОР устройство монолитной фундаментной плит 1 секция (КЖ1-1 л. 9 - 16)</t>
  </si>
  <si>
    <t>Устройство подколонников, монтаж колонн и ригелей крылец (1 секция)</t>
  </si>
  <si>
    <t>шт</t>
  </si>
  <si>
    <t xml:space="preserve">ВОР устройство монолитной фундаментной плит 3 секция (КЖ1-3 листы 9-11) </t>
  </si>
  <si>
    <t>38,88 м2</t>
  </si>
  <si>
    <t>267 м2</t>
  </si>
  <si>
    <t>35,4 м.п.</t>
  </si>
  <si>
    <t xml:space="preserve"> 35,3 м2</t>
  </si>
  <si>
    <t>3 секция</t>
  </si>
  <si>
    <t>Ведомость объемов работ
Комплекс работ по устройству парапетов и входных групп из монолитного железо-бетона</t>
  </si>
  <si>
    <t>1 секция</t>
  </si>
  <si>
    <t>Устройство подколонников, монтаж колонн и ригелей крылец (3 секция) КЖ1-3 Лист 60</t>
  </si>
  <si>
    <t>Устройство стен для крепления кронштейнов (козырьки) 3 секция (КЖ2.1-2 лист 86)</t>
  </si>
  <si>
    <t>Выемка грунта под устройство крылец (1 секция)</t>
  </si>
  <si>
    <t>Выемка грунта под устройство крылец (3 секция)</t>
  </si>
  <si>
    <t>выемка грунта до отметки 52,4
по балтийской системе высот</t>
  </si>
  <si>
    <t>Выемка грунта (КЖ1-1 лист 1 - 8)</t>
  </si>
  <si>
    <t>Выемка грунта (КЖ1-3 лист 1 - 8)</t>
  </si>
  <si>
    <t>Состав работ:
1) выставление монтажных обойм в проектной положение
2) монтаж ж/б изделий в проектное положение
3) выставление телескопических стоек
4) армирование надригельного пространства
5) устройство проводов пнсв, включая подключение к трансформатору
6) устройство опалубки
7) приемка бетона
8) уход за бетоном
9) демонтаж опалубки и монтажных обойм</t>
  </si>
  <si>
    <t>Состав работ:
1) выставление подкосов с последующим закреплением к ж/б плите
2) монтаж ж/б изделий в проектное положение
3) армирование межузлового пространства
4) устройство проводов пнсв, включая подключение к трансформатору
5) устройство опалубки
6) приемка бетона
7) уход за бетоном
8) демонтаж опалубки и подкосов</t>
  </si>
  <si>
    <t>Огрунтовка поверхности праймером</t>
  </si>
  <si>
    <t>Комплекс работ по монтажу Ж/Б колонн (1К1)</t>
  </si>
  <si>
    <t>Комплекс работ по монтажу Ж/Б ригелей</t>
  </si>
  <si>
    <t>Комплекс работ по устройству монолитных Ж/Б подколонников ПМ5 (4 шт)</t>
  </si>
  <si>
    <t>Комплекс работ по устройству подколонников монолитных Ж/Б ПМ5 (12 шт)</t>
  </si>
  <si>
    <t>Комплекс работ по монтажу монолитных Ж/Б колонн (1К1)</t>
  </si>
  <si>
    <t>Комплекс работ по монтажу монолитных Ж/Б ригелей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</si>
</sst>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5"/>
  <sheetViews>
    <sheetView tabSelected="1" topLeftCell="A25" zoomScale="160" zoomScaleNormal="160" workbookViewId="0">
      <selection activeCell="H34" sqref="H34"/>
    </sheetView>
  </sheetViews>
  <sheetFormatPr defaultRowHeight="15" x14ac:dyDescent="0.25"/>
  <cols>
    <col min="2" max="2" width="9.140625" style="3"/>
    <col min="3" max="3" width="73" customWidth="1"/>
    <col min="4" max="4" width="7.7109375" style="3" customWidth="1"/>
    <col min="5" max="5" width="12.7109375" style="3" customWidth="1"/>
    <col min="6" max="6" width="29" customWidth="1"/>
  </cols>
  <sheetData>
    <row r="1" spans="2:6" ht="45.75" customHeight="1" x14ac:dyDescent="0.25">
      <c r="B1" s="19" t="s">
        <v>33</v>
      </c>
      <c r="C1" s="20"/>
      <c r="D1" s="20"/>
      <c r="E1" s="20"/>
      <c r="F1" s="20"/>
    </row>
    <row r="2" spans="2:6" ht="21" x14ac:dyDescent="0.25">
      <c r="B2" s="21" t="s">
        <v>34</v>
      </c>
      <c r="C2" s="21"/>
      <c r="D2" s="21"/>
      <c r="E2" s="21"/>
      <c r="F2" s="21"/>
    </row>
    <row r="3" spans="2:6" ht="20.25" customHeight="1" x14ac:dyDescent="0.25">
      <c r="B3" s="13" t="s">
        <v>40</v>
      </c>
      <c r="C3" s="13"/>
      <c r="D3" s="13"/>
      <c r="E3" s="13"/>
      <c r="F3" s="13"/>
    </row>
    <row r="4" spans="2:6" ht="20.25" customHeight="1" x14ac:dyDescent="0.25">
      <c r="B4" s="2" t="s">
        <v>0</v>
      </c>
      <c r="C4" s="1" t="s">
        <v>1</v>
      </c>
      <c r="D4" s="2" t="s">
        <v>2</v>
      </c>
      <c r="E4" s="2" t="s">
        <v>3</v>
      </c>
      <c r="F4" s="1" t="s">
        <v>4</v>
      </c>
    </row>
    <row r="5" spans="2:6" ht="37.5" customHeight="1" x14ac:dyDescent="0.25">
      <c r="B5" s="10">
        <v>1</v>
      </c>
      <c r="C5" s="11" t="s">
        <v>37</v>
      </c>
      <c r="D5" s="11" t="s">
        <v>5</v>
      </c>
      <c r="E5" s="11">
        <f>(10*8.9*(53.2-52.4))+(10*8.9*(54-52.4))+(10*8.9*(54-52.4))</f>
        <v>356.00000000000063</v>
      </c>
      <c r="F5" s="10" t="s">
        <v>39</v>
      </c>
    </row>
    <row r="6" spans="2:6" x14ac:dyDescent="0.25">
      <c r="B6" s="22" t="s">
        <v>24</v>
      </c>
      <c r="C6" s="22"/>
      <c r="D6" s="22"/>
      <c r="E6" s="22"/>
      <c r="F6" s="22"/>
    </row>
    <row r="7" spans="2:6" x14ac:dyDescent="0.25">
      <c r="B7" s="2" t="s">
        <v>0</v>
      </c>
      <c r="C7" s="6" t="s">
        <v>9</v>
      </c>
      <c r="D7" s="2" t="s">
        <v>10</v>
      </c>
      <c r="E7" s="2" t="s">
        <v>3</v>
      </c>
      <c r="F7" s="2" t="s">
        <v>11</v>
      </c>
    </row>
    <row r="8" spans="2:6" x14ac:dyDescent="0.25">
      <c r="B8" s="2">
        <v>1</v>
      </c>
      <c r="C8" s="6" t="s">
        <v>12</v>
      </c>
      <c r="D8" s="2" t="s">
        <v>5</v>
      </c>
      <c r="E8" s="5">
        <f>267*0.2</f>
        <v>53.400000000000006</v>
      </c>
      <c r="F8" s="2" t="s">
        <v>29</v>
      </c>
    </row>
    <row r="9" spans="2:6" ht="60.75" customHeight="1" x14ac:dyDescent="0.25">
      <c r="B9" s="2">
        <v>2</v>
      </c>
      <c r="C9" s="6" t="s">
        <v>13</v>
      </c>
      <c r="D9" s="2" t="s">
        <v>5</v>
      </c>
      <c r="E9" s="5">
        <f>116.639999*0.1</f>
        <v>11.6639999</v>
      </c>
      <c r="F9" s="2" t="s">
        <v>18</v>
      </c>
    </row>
    <row r="10" spans="2:6" ht="58.5" customHeight="1" x14ac:dyDescent="0.25">
      <c r="B10" s="2">
        <v>3</v>
      </c>
      <c r="C10" s="7" t="s">
        <v>19</v>
      </c>
      <c r="D10" s="2" t="s">
        <v>5</v>
      </c>
      <c r="E10" s="2">
        <f>105.9*0.4</f>
        <v>42.360000000000007</v>
      </c>
      <c r="F10" s="2" t="s">
        <v>20</v>
      </c>
    </row>
    <row r="11" spans="2:6" x14ac:dyDescent="0.25">
      <c r="B11" s="2">
        <v>4</v>
      </c>
      <c r="C11" s="6" t="s">
        <v>14</v>
      </c>
      <c r="D11" s="2" t="s">
        <v>5</v>
      </c>
      <c r="E11" s="5">
        <f>106.2*0.000219752281</f>
        <v>2.33376922422E-2</v>
      </c>
      <c r="F11" s="2" t="s">
        <v>21</v>
      </c>
    </row>
    <row r="12" spans="2:6" x14ac:dyDescent="0.25">
      <c r="B12" s="2">
        <v>5</v>
      </c>
      <c r="C12" s="6" t="s">
        <v>44</v>
      </c>
      <c r="D12" s="2" t="s">
        <v>16</v>
      </c>
      <c r="E12" s="5">
        <f>105.9+0.486*105.9</f>
        <v>157.3674</v>
      </c>
      <c r="F12" s="2"/>
    </row>
    <row r="13" spans="2:6" x14ac:dyDescent="0.25">
      <c r="B13" s="2">
        <v>6</v>
      </c>
      <c r="C13" s="6" t="s">
        <v>15</v>
      </c>
      <c r="D13" s="2" t="s">
        <v>16</v>
      </c>
      <c r="E13" s="5">
        <f>105.9+0.486*105.9</f>
        <v>157.3674</v>
      </c>
      <c r="F13" s="8"/>
    </row>
    <row r="14" spans="2:6" x14ac:dyDescent="0.25">
      <c r="B14" s="20" t="s">
        <v>25</v>
      </c>
      <c r="C14" s="20"/>
      <c r="D14" s="20"/>
      <c r="E14" s="20"/>
      <c r="F14" s="20"/>
    </row>
    <row r="15" spans="2:6" x14ac:dyDescent="0.25">
      <c r="B15" s="2" t="s">
        <v>0</v>
      </c>
      <c r="C15" s="1" t="s">
        <v>9</v>
      </c>
      <c r="D15" s="2" t="s">
        <v>23</v>
      </c>
      <c r="E15" s="2" t="s">
        <v>3</v>
      </c>
      <c r="F15" s="2" t="s">
        <v>11</v>
      </c>
    </row>
    <row r="16" spans="2:6" ht="120" x14ac:dyDescent="0.25">
      <c r="B16" s="2">
        <v>1</v>
      </c>
      <c r="C16" s="6" t="s">
        <v>48</v>
      </c>
      <c r="D16" s="2" t="s">
        <v>5</v>
      </c>
      <c r="E16" s="9">
        <v>5.88</v>
      </c>
      <c r="F16" s="7" t="s">
        <v>6</v>
      </c>
    </row>
    <row r="17" spans="2:6" ht="240" x14ac:dyDescent="0.25">
      <c r="B17" s="2">
        <v>2</v>
      </c>
      <c r="C17" s="6" t="s">
        <v>45</v>
      </c>
      <c r="D17" s="2" t="s">
        <v>26</v>
      </c>
      <c r="E17" s="5">
        <v>12</v>
      </c>
      <c r="F17" s="7" t="s">
        <v>43</v>
      </c>
    </row>
    <row r="18" spans="2:6" ht="270" x14ac:dyDescent="0.25">
      <c r="B18" s="2">
        <v>3</v>
      </c>
      <c r="C18" s="6" t="s">
        <v>46</v>
      </c>
      <c r="D18" s="2" t="s">
        <v>26</v>
      </c>
      <c r="E18" s="5">
        <v>24</v>
      </c>
      <c r="F18" s="7" t="s">
        <v>42</v>
      </c>
    </row>
    <row r="19" spans="2:6" x14ac:dyDescent="0.25">
      <c r="B19" s="14" t="s">
        <v>22</v>
      </c>
      <c r="C19" s="15"/>
      <c r="D19" s="15"/>
      <c r="E19" s="15"/>
      <c r="F19" s="16"/>
    </row>
    <row r="20" spans="2:6" x14ac:dyDescent="0.25">
      <c r="B20" s="2" t="s">
        <v>0</v>
      </c>
      <c r="C20" s="1" t="s">
        <v>1</v>
      </c>
      <c r="D20" s="2" t="s">
        <v>2</v>
      </c>
      <c r="E20" s="2" t="s">
        <v>3</v>
      </c>
      <c r="F20" s="1" t="s">
        <v>4</v>
      </c>
    </row>
    <row r="21" spans="2:6" x14ac:dyDescent="0.25">
      <c r="B21" s="2">
        <v>1</v>
      </c>
      <c r="C21" s="4" t="s">
        <v>8</v>
      </c>
      <c r="D21" s="2" t="s">
        <v>5</v>
      </c>
      <c r="E21" s="5">
        <f>147.672795*0.22</f>
        <v>32.488014900000003</v>
      </c>
      <c r="F21" s="17" t="s">
        <v>6</v>
      </c>
    </row>
    <row r="22" spans="2:6" ht="30" x14ac:dyDescent="0.25">
      <c r="B22" s="2">
        <v>2</v>
      </c>
      <c r="C22" s="4" t="s">
        <v>7</v>
      </c>
      <c r="D22" s="2" t="s">
        <v>5</v>
      </c>
      <c r="E22" s="5">
        <f>12.358813*0.4</f>
        <v>4.9435251999999998</v>
      </c>
      <c r="F22" s="18"/>
    </row>
    <row r="23" spans="2:6" ht="21" x14ac:dyDescent="0.25">
      <c r="B23" s="21" t="s">
        <v>32</v>
      </c>
      <c r="C23" s="21"/>
      <c r="D23" s="21"/>
      <c r="E23" s="21"/>
      <c r="F23" s="21"/>
    </row>
    <row r="24" spans="2:6" ht="15" customHeight="1" x14ac:dyDescent="0.25">
      <c r="B24" s="13" t="s">
        <v>41</v>
      </c>
      <c r="C24" s="13"/>
      <c r="D24" s="13"/>
      <c r="E24" s="13"/>
      <c r="F24" s="13"/>
    </row>
    <row r="25" spans="2:6" x14ac:dyDescent="0.25">
      <c r="B25" s="2" t="s">
        <v>0</v>
      </c>
      <c r="C25" s="1" t="s">
        <v>1</v>
      </c>
      <c r="D25" s="2" t="s">
        <v>2</v>
      </c>
      <c r="E25" s="2" t="s">
        <v>3</v>
      </c>
      <c r="F25" s="1" t="s">
        <v>4</v>
      </c>
    </row>
    <row r="26" spans="2:6" ht="33.75" customHeight="1" x14ac:dyDescent="0.25">
      <c r="B26" s="10">
        <v>1</v>
      </c>
      <c r="C26" s="11" t="s">
        <v>38</v>
      </c>
      <c r="D26" s="11" t="s">
        <v>5</v>
      </c>
      <c r="E26" s="11">
        <f>(10*8.9*(54-52.4))</f>
        <v>142.40000000000012</v>
      </c>
      <c r="F26" s="12" t="s">
        <v>39</v>
      </c>
    </row>
    <row r="27" spans="2:6" x14ac:dyDescent="0.25">
      <c r="B27" s="20" t="s">
        <v>27</v>
      </c>
      <c r="C27" s="20"/>
      <c r="D27" s="20"/>
      <c r="E27" s="20"/>
      <c r="F27" s="20"/>
    </row>
    <row r="28" spans="2:6" x14ac:dyDescent="0.25">
      <c r="B28" s="2" t="s">
        <v>0</v>
      </c>
      <c r="C28" s="6" t="s">
        <v>9</v>
      </c>
      <c r="D28" s="2" t="s">
        <v>10</v>
      </c>
      <c r="E28" s="2" t="s">
        <v>3</v>
      </c>
      <c r="F28" s="2" t="s">
        <v>11</v>
      </c>
    </row>
    <row r="29" spans="2:6" x14ac:dyDescent="0.25">
      <c r="B29" s="2">
        <v>1</v>
      </c>
      <c r="C29" s="6" t="s">
        <v>12</v>
      </c>
      <c r="D29" s="2" t="s">
        <v>5</v>
      </c>
      <c r="E29" s="5">
        <f>89*0.2</f>
        <v>17.8</v>
      </c>
      <c r="F29" s="2" t="s">
        <v>17</v>
      </c>
    </row>
    <row r="30" spans="2:6" x14ac:dyDescent="0.25">
      <c r="B30" s="2">
        <v>2</v>
      </c>
      <c r="C30" s="6" t="s">
        <v>13</v>
      </c>
      <c r="D30" s="2" t="s">
        <v>5</v>
      </c>
      <c r="E30" s="5">
        <f>38.88*0.1</f>
        <v>3.8880000000000003</v>
      </c>
      <c r="F30" s="2" t="s">
        <v>28</v>
      </c>
    </row>
    <row r="31" spans="2:6" ht="30" x14ac:dyDescent="0.25">
      <c r="B31" s="2">
        <v>3</v>
      </c>
      <c r="C31" s="7" t="s">
        <v>19</v>
      </c>
      <c r="D31" s="2" t="s">
        <v>5</v>
      </c>
      <c r="E31" s="2">
        <f>35.3*0.4</f>
        <v>14.12</v>
      </c>
      <c r="F31" s="2" t="s">
        <v>31</v>
      </c>
    </row>
    <row r="32" spans="2:6" x14ac:dyDescent="0.25">
      <c r="B32" s="2">
        <v>4</v>
      </c>
      <c r="C32" s="6" t="s">
        <v>14</v>
      </c>
      <c r="D32" s="2" t="s">
        <v>5</v>
      </c>
      <c r="E32" s="5">
        <f>35.4*0.000219752281</f>
        <v>7.7792307473999994E-3</v>
      </c>
      <c r="F32" s="2" t="s">
        <v>30</v>
      </c>
    </row>
    <row r="33" spans="2:6" x14ac:dyDescent="0.25">
      <c r="B33" s="2">
        <v>5</v>
      </c>
      <c r="C33" s="6" t="s">
        <v>44</v>
      </c>
      <c r="D33" s="2" t="s">
        <v>16</v>
      </c>
      <c r="E33" s="5">
        <f>35.3+0.5*35.4</f>
        <v>53</v>
      </c>
      <c r="F33" s="2"/>
    </row>
    <row r="34" spans="2:6" x14ac:dyDescent="0.25">
      <c r="B34" s="2">
        <v>6</v>
      </c>
      <c r="C34" s="6" t="s">
        <v>15</v>
      </c>
      <c r="D34" s="2" t="s">
        <v>16</v>
      </c>
      <c r="E34" s="5">
        <f>35.3+0.5*35.4</f>
        <v>53</v>
      </c>
      <c r="F34" s="8"/>
    </row>
    <row r="36" spans="2:6" x14ac:dyDescent="0.25">
      <c r="B36" s="20" t="s">
        <v>35</v>
      </c>
      <c r="C36" s="20"/>
      <c r="D36" s="20"/>
      <c r="E36" s="20"/>
      <c r="F36" s="20"/>
    </row>
    <row r="37" spans="2:6" x14ac:dyDescent="0.25">
      <c r="B37" s="2" t="s">
        <v>0</v>
      </c>
      <c r="C37" s="1" t="s">
        <v>9</v>
      </c>
      <c r="D37" s="2" t="s">
        <v>23</v>
      </c>
      <c r="E37" s="2" t="s">
        <v>3</v>
      </c>
      <c r="F37" s="2" t="s">
        <v>11</v>
      </c>
    </row>
    <row r="38" spans="2:6" ht="120" x14ac:dyDescent="0.25">
      <c r="B38" s="2">
        <v>1</v>
      </c>
      <c r="C38" s="6" t="s">
        <v>47</v>
      </c>
      <c r="D38" s="2" t="s">
        <v>5</v>
      </c>
      <c r="E38" s="5">
        <v>1.96</v>
      </c>
      <c r="F38" s="7" t="s">
        <v>6</v>
      </c>
    </row>
    <row r="39" spans="2:6" ht="240" x14ac:dyDescent="0.25">
      <c r="B39" s="2">
        <v>2</v>
      </c>
      <c r="C39" s="6" t="s">
        <v>49</v>
      </c>
      <c r="D39" s="2" t="s">
        <v>26</v>
      </c>
      <c r="E39" s="5">
        <v>3</v>
      </c>
      <c r="F39" s="7" t="s">
        <v>43</v>
      </c>
    </row>
    <row r="40" spans="2:6" ht="270" x14ac:dyDescent="0.25">
      <c r="B40" s="2">
        <v>3</v>
      </c>
      <c r="C40" s="6" t="s">
        <v>50</v>
      </c>
      <c r="D40" s="2" t="s">
        <v>26</v>
      </c>
      <c r="E40" s="5">
        <v>8</v>
      </c>
      <c r="F40" s="7" t="s">
        <v>42</v>
      </c>
    </row>
    <row r="42" spans="2:6" x14ac:dyDescent="0.25">
      <c r="B42" s="14" t="s">
        <v>36</v>
      </c>
      <c r="C42" s="15"/>
      <c r="D42" s="15"/>
      <c r="E42" s="15"/>
      <c r="F42" s="16"/>
    </row>
    <row r="43" spans="2:6" x14ac:dyDescent="0.25">
      <c r="B43" s="2" t="s">
        <v>0</v>
      </c>
      <c r="C43" s="1" t="s">
        <v>1</v>
      </c>
      <c r="D43" s="2" t="s">
        <v>2</v>
      </c>
      <c r="E43" s="2" t="s">
        <v>3</v>
      </c>
      <c r="F43" s="1" t="s">
        <v>4</v>
      </c>
    </row>
    <row r="44" spans="2:6" ht="66.75" customHeight="1" x14ac:dyDescent="0.25">
      <c r="B44" s="2">
        <v>1</v>
      </c>
      <c r="C44" s="4" t="s">
        <v>8</v>
      </c>
      <c r="D44" s="2" t="s">
        <v>5</v>
      </c>
      <c r="E44" s="5">
        <f>50.59329*0.22</f>
        <v>11.130523800000001</v>
      </c>
      <c r="F44" s="17" t="s">
        <v>6</v>
      </c>
    </row>
    <row r="45" spans="2:6" ht="66.75" customHeight="1" x14ac:dyDescent="0.25">
      <c r="B45" s="2">
        <v>2</v>
      </c>
      <c r="C45" s="4" t="s">
        <v>7</v>
      </c>
      <c r="D45" s="2" t="s">
        <v>5</v>
      </c>
      <c r="E45" s="5">
        <f>4.116663*0.4</f>
        <v>1.6466652000000002</v>
      </c>
      <c r="F45" s="18"/>
    </row>
  </sheetData>
  <mergeCells count="13">
    <mergeCell ref="B24:F24"/>
    <mergeCell ref="B42:F42"/>
    <mergeCell ref="F44:F45"/>
    <mergeCell ref="B1:F1"/>
    <mergeCell ref="B27:F27"/>
    <mergeCell ref="B23:F23"/>
    <mergeCell ref="B2:F2"/>
    <mergeCell ref="B36:F36"/>
    <mergeCell ref="B14:F14"/>
    <mergeCell ref="F21:F22"/>
    <mergeCell ref="B19:F19"/>
    <mergeCell ref="B3:F3"/>
    <mergeCell ref="B6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Суслов Иван Сергеевич</dc:creator>
  <cp:lastModifiedBy>Лахтина Оксана Васильевна</cp:lastModifiedBy>
  <dcterms:created xsi:type="dcterms:W3CDTF">2025-10-03T09:35:46Z</dcterms:created>
  <dcterms:modified xsi:type="dcterms:W3CDTF">2025-11-19T09:44:35Z</dcterms:modified>
</cp:coreProperties>
</file>